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3F805F0-B7DF-4C4D-B2E3-A87C0F8EC74E}" xr6:coauthVersionLast="46" xr6:coauthVersionMax="46" xr10:uidLastSave="{00000000-0000-0000-0000-000000000000}"/>
  <bookViews>
    <workbookView xWindow="-110" yWindow="-110" windowWidth="21820" windowHeight="14620" tabRatio="744" xr2:uid="{00000000-000D-0000-FFFF-FFFF00000000}"/>
  </bookViews>
  <sheets>
    <sheet name="Wykaz obiektów" sheetId="2" r:id="rId1"/>
  </sheets>
  <definedNames>
    <definedName name="_xlnm.Print_Area" localSheetId="0">'Wykaz obiektów'!$A$1:$J$46</definedName>
    <definedName name="_xlnm.Print_Titles" localSheetId="0">'Wykaz obiektów'!$2:$3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E39" i="2"/>
  <c r="I38" i="2"/>
  <c r="E37" i="2"/>
  <c r="E43" i="2" s="1"/>
  <c r="I43" i="2" s="1"/>
  <c r="H26" i="2"/>
  <c r="G26" i="2"/>
  <c r="F26" i="2"/>
  <c r="I25" i="2"/>
  <c r="I24" i="2"/>
  <c r="I23" i="2"/>
  <c r="I22" i="2"/>
  <c r="I21" i="2"/>
  <c r="I20" i="2"/>
  <c r="I19" i="2"/>
  <c r="I18" i="2"/>
  <c r="E17" i="2"/>
  <c r="I17" i="2" s="1"/>
  <c r="I16" i="2"/>
  <c r="I15" i="2"/>
  <c r="I14" i="2"/>
  <c r="I13" i="2"/>
  <c r="I12" i="2"/>
  <c r="E11" i="2"/>
  <c r="I11" i="2" s="1"/>
  <c r="E10" i="2"/>
  <c r="I10" i="2" s="1"/>
  <c r="I9" i="2"/>
  <c r="I8" i="2"/>
  <c r="E7" i="2"/>
  <c r="I7" i="2" s="1"/>
  <c r="I6" i="2"/>
  <c r="I5" i="2"/>
  <c r="E4" i="2"/>
  <c r="I37" i="2" l="1"/>
  <c r="E26" i="2"/>
  <c r="I26" i="2" s="1"/>
  <c r="I4" i="2"/>
</calcChain>
</file>

<file path=xl/sharedStrings.xml><?xml version="1.0" encoding="utf-8"?>
<sst xmlns="http://schemas.openxmlformats.org/spreadsheetml/2006/main" count="124" uniqueCount="83">
  <si>
    <t>Szpital Wielospecjalistyczny SPWZOZ w Stargardzie, ul. Wojska Polskiego 27</t>
  </si>
  <si>
    <t>RAZEM</t>
  </si>
  <si>
    <t>A</t>
  </si>
  <si>
    <t>O. Chorób Wewnętrznych, OAiIOM, Zakład Diagnostyki Obrazowej, Apteka Szpitalna, Laboratorium Mikrobiologiczne</t>
  </si>
  <si>
    <t>dach nad poziomem 2</t>
  </si>
  <si>
    <t>2B</t>
  </si>
  <si>
    <t>Izba Przyjęć Planowych</t>
  </si>
  <si>
    <t>dach nad poziomem 01</t>
  </si>
  <si>
    <t>Sterylizatornia, Poradnie Specjalistyczne</t>
  </si>
  <si>
    <t>dach nad poziomem 0</t>
  </si>
  <si>
    <t>Blok Operacyjny, O.Chirurgiczny Ogólny, O.Laryngologiczny, O.Okulistyczny Jednego Dnia, O.Ginekologiczno-Położniczy, O.Neonatologiczny</t>
  </si>
  <si>
    <t>C</t>
  </si>
  <si>
    <t>D</t>
  </si>
  <si>
    <t>E</t>
  </si>
  <si>
    <t>Szpitalny Oddział Ratunkowy</t>
  </si>
  <si>
    <t>F</t>
  </si>
  <si>
    <t>Laboratorium Medyczne "MEDIS"</t>
  </si>
  <si>
    <t>dach nad parterem</t>
  </si>
  <si>
    <t>G</t>
  </si>
  <si>
    <t>O.Pediatryczny -dzieci starsze</t>
  </si>
  <si>
    <t>skrzydło przedwojenne</t>
  </si>
  <si>
    <t>O.Pediatryczny -dzieci młodsze</t>
  </si>
  <si>
    <t>skrzydło powojenne</t>
  </si>
  <si>
    <t>H</t>
  </si>
  <si>
    <t>Kuchnia</t>
  </si>
  <si>
    <t>Agregaty, Trafostacje + rozdzielnia</t>
  </si>
  <si>
    <t>I</t>
  </si>
  <si>
    <t>Pralnia, Administracja</t>
  </si>
  <si>
    <t>dach nad poziomem 1</t>
  </si>
  <si>
    <t>Kotłownia, węzeł cieplny</t>
  </si>
  <si>
    <t>J</t>
  </si>
  <si>
    <t>Zespół Poradni Przyszpitalnych, Poradnia Niedzielnej i Świątecznej Opieki Zdrowotnej, Administracja</t>
  </si>
  <si>
    <t>K</t>
  </si>
  <si>
    <t>poz.01: Bufet, poz.0: Pracownia Endoskopii, Poradnia Gastroenterologiczna</t>
  </si>
  <si>
    <t>L</t>
  </si>
  <si>
    <t>Magazyn</t>
  </si>
  <si>
    <t>wywietrzaki blaszane</t>
  </si>
  <si>
    <t>M</t>
  </si>
  <si>
    <t>Rozdzielnia SN / nN, Transformatory</t>
  </si>
  <si>
    <t>N</t>
  </si>
  <si>
    <t>Magazyn gazów medycznych</t>
  </si>
  <si>
    <t>O</t>
  </si>
  <si>
    <t>Stara Portiernia</t>
  </si>
  <si>
    <t>wyloty zamurowane</t>
  </si>
  <si>
    <t>P</t>
  </si>
  <si>
    <t>Nowa Portiernia</t>
  </si>
  <si>
    <t>R</t>
  </si>
  <si>
    <t>Zbiorniki retencyjne z hydrofornią</t>
  </si>
  <si>
    <t>S</t>
  </si>
  <si>
    <t>Magazyn, garaż</t>
  </si>
  <si>
    <t>2 wywietrzaki blaszane + 2 nieczynne kominy spalinowe nierdzewne</t>
  </si>
  <si>
    <t>T</t>
  </si>
  <si>
    <t>Centrum Dializ Fresenius</t>
  </si>
  <si>
    <t>dach nad poziomem 3</t>
  </si>
  <si>
    <t>nie wykazano komina byłej kotłowni, zawierającego kanały dymowe i prawodpodobnie wentylacyjne</t>
  </si>
  <si>
    <t>B</t>
  </si>
  <si>
    <t>dach nad poziomem 0 / 1</t>
  </si>
  <si>
    <t>Pustostan</t>
  </si>
  <si>
    <t>poz.0: Pracownia Fizjoterapii -Sala Gimnastyczna, pom. sanitarne,socjalne,                                                               poz.1: pom. socjalne (obecnie wyłączone z użytkowania)</t>
  </si>
  <si>
    <t xml:space="preserve">poz.01: pom. gospodarcze, techniczne, archiwum,                        poz.0,1,2 : Pracownia Fizjoterapii, Oddział Rehabilitacji Dziennej                                   </t>
  </si>
  <si>
    <t>Szpital Rehabilitacyjny                                                   poz.01: pom. gospodarcze i techniczne, archiwum SPWZOZ,                                                               poz.0: Izba Przyjęć, sekretariat, pom. biurowe, socjalne, sale ćwiczeń i zabiegowe,                                                      poz.1: O. Rehabilitacji Ogólnoustrojowej -sale chorych,     poz.2: O.Rehabilitacji Neurologicznej - sale chorych,          poz.3: O.Rehabilitacji Ogólnoustrojowej -sale chorych</t>
  </si>
  <si>
    <t>łącznik między budynkami A i C                                                  poz.0: Szpital Rehabilitacyjny (pom. socjalne, terapeutyczne)</t>
  </si>
  <si>
    <t>łącznik między budynkami A i B                                        poz.0: zejście do pomieszczeń technicznych (węzła cieplnego), magazyn odpadów</t>
  </si>
  <si>
    <t xml:space="preserve">poz.0:                                                                                             poz.1: </t>
  </si>
  <si>
    <t>Budynek</t>
  </si>
  <si>
    <t>Lp</t>
  </si>
  <si>
    <t>H1</t>
  </si>
  <si>
    <t>I1</t>
  </si>
  <si>
    <r>
      <t>Ä</t>
    </r>
    <r>
      <rPr>
        <sz val="11"/>
        <color theme="1"/>
        <rFont val="Times New Roman"/>
        <family val="1"/>
        <charset val="238"/>
      </rPr>
      <t xml:space="preserve"> - kanały nie rozpoznane / nieznanego przeznaczenia</t>
    </r>
  </si>
  <si>
    <r>
      <t>≠</t>
    </r>
    <r>
      <rPr>
        <sz val="11"/>
        <color theme="1"/>
        <rFont val="Times New Roman"/>
        <family val="1"/>
        <charset val="238"/>
      </rPr>
      <t xml:space="preserve"> - kanały obecnie nie użytkowane (brak urządzeń piecowych)</t>
    </r>
  </si>
  <si>
    <r>
      <t>W</t>
    </r>
    <r>
      <rPr>
        <sz val="11"/>
        <color theme="1"/>
        <rFont val="Times New Roman"/>
        <family val="1"/>
        <charset val="238"/>
      </rPr>
      <t xml:space="preserve"> – wywietrzaki blaszane</t>
    </r>
  </si>
  <si>
    <t>UWAGA:</t>
  </si>
  <si>
    <t>Podany wyżej wykaz nieruchomości nie zawiera danych o kominie znajdującym się na dachu budynku A przy ul. Staszica 16. Jest to murowany nieotynkowany komin ze stalowymi obejmami i z klamrami włazowymi. Zawiera on kanały dymowe z dawnej kotłowni (obecnie węzeł cieplny PEC w piwnicy), prawdopodobnie również kanały wentylacyjne. Wykonawca w ramach niniejszego przeglądu winien także zinwentaryzować i podać na rysunku rzutu i rozwinięcia wielkość, liczbę i funkcję (rodzaj kanału i którego pomieszczenia dotyczy) przewodów kominowych wchodzących w skład tego komina.</t>
  </si>
  <si>
    <t xml:space="preserve">wykonać inwentaryzację kanałów </t>
  </si>
  <si>
    <t>Szpital Wielospecjalistyczny SPWZOZ w Stargardzie, ul. Staszica 16</t>
  </si>
  <si>
    <t>Funkcja budynku</t>
  </si>
  <si>
    <t>Dach nad poziomem</t>
  </si>
  <si>
    <t>Kanał wentylacyjny - grawitacyjny</t>
  </si>
  <si>
    <t>Kanał spalinowy</t>
  </si>
  <si>
    <t>Kanał dymowy</t>
  </si>
  <si>
    <t>Inny</t>
  </si>
  <si>
    <t>Uwagi</t>
  </si>
  <si>
    <t>Załacznik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</si>
</sst>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vertAlign val="superscript"/>
      <sz val="12"/>
      <color theme="1"/>
      <name val="Symbol"/>
      <family val="1"/>
      <charset val="2"/>
    </font>
    <font>
      <vertAlign val="superscript"/>
      <sz val="14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16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3"/>
  <sheetViews>
    <sheetView tabSelected="1" view="pageBreakPreview" zoomScale="60" zoomScaleNormal="100" workbookViewId="0">
      <selection activeCell="B2" sqref="B2:J2"/>
    </sheetView>
  </sheetViews>
  <sheetFormatPr defaultColWidth="9.1796875" defaultRowHeight="15.5" x14ac:dyDescent="0.35"/>
  <cols>
    <col min="1" max="1" width="6.81640625" style="6" customWidth="1"/>
    <col min="2" max="2" width="13.81640625" style="6" customWidth="1"/>
    <col min="3" max="3" width="25.81640625" style="3" customWidth="1"/>
    <col min="4" max="4" width="20.08984375" style="3" customWidth="1"/>
    <col min="5" max="5" width="19.453125" style="4" customWidth="1"/>
    <col min="6" max="6" width="13.26953125" style="4" customWidth="1"/>
    <col min="7" max="7" width="14.81640625" style="4" customWidth="1"/>
    <col min="8" max="8" width="12.1796875" style="4" customWidth="1"/>
    <col min="9" max="9" width="14.453125" style="4" customWidth="1"/>
    <col min="10" max="10" width="23.54296875" style="3" customWidth="1"/>
    <col min="11" max="16384" width="9.1796875" style="3"/>
  </cols>
  <sheetData>
    <row r="1" spans="1:10" ht="17.5" x14ac:dyDescent="0.35">
      <c r="A1" s="10" t="s">
        <v>82</v>
      </c>
    </row>
    <row r="2" spans="1:10" ht="38.25" customHeight="1" x14ac:dyDescent="0.35">
      <c r="A2" s="3"/>
      <c r="B2" s="57" t="s">
        <v>0</v>
      </c>
      <c r="C2" s="58"/>
      <c r="D2" s="58"/>
      <c r="E2" s="58"/>
      <c r="F2" s="58"/>
      <c r="G2" s="58"/>
      <c r="H2" s="58"/>
      <c r="I2" s="58"/>
      <c r="J2" s="59"/>
    </row>
    <row r="3" spans="1:10" s="4" customFormat="1" ht="93" customHeight="1" thickBot="1" x14ac:dyDescent="0.4">
      <c r="A3" s="22" t="s">
        <v>65</v>
      </c>
      <c r="B3" s="22" t="s">
        <v>64</v>
      </c>
      <c r="C3" s="22" t="s">
        <v>75</v>
      </c>
      <c r="D3" s="22" t="s">
        <v>76</v>
      </c>
      <c r="E3" s="22" t="s">
        <v>77</v>
      </c>
      <c r="F3" s="22" t="s">
        <v>78</v>
      </c>
      <c r="G3" s="22" t="s">
        <v>79</v>
      </c>
      <c r="H3" s="22" t="s">
        <v>80</v>
      </c>
      <c r="I3" s="22" t="s">
        <v>1</v>
      </c>
      <c r="J3" s="22" t="s">
        <v>81</v>
      </c>
    </row>
    <row r="4" spans="1:10" ht="96" customHeight="1" x14ac:dyDescent="0.35">
      <c r="A4" s="23">
        <v>1</v>
      </c>
      <c r="B4" s="24" t="s">
        <v>2</v>
      </c>
      <c r="C4" s="14" t="s">
        <v>3</v>
      </c>
      <c r="D4" s="14" t="s">
        <v>4</v>
      </c>
      <c r="E4" s="15">
        <f>28+28+6+5</f>
        <v>67</v>
      </c>
      <c r="F4" s="15"/>
      <c r="G4" s="15"/>
      <c r="H4" s="15"/>
      <c r="I4" s="15">
        <f t="shared" ref="I4:I26" si="0">SUM(E4:H4)</f>
        <v>67</v>
      </c>
      <c r="J4" s="16"/>
    </row>
    <row r="5" spans="1:10" ht="48.5" customHeight="1" x14ac:dyDescent="0.35">
      <c r="A5" s="53">
        <v>2</v>
      </c>
      <c r="B5" s="26" t="s">
        <v>5</v>
      </c>
      <c r="C5" s="17" t="s">
        <v>6</v>
      </c>
      <c r="D5" s="17" t="s">
        <v>7</v>
      </c>
      <c r="E5" s="18">
        <v>2</v>
      </c>
      <c r="F5" s="18"/>
      <c r="G5" s="18"/>
      <c r="H5" s="18"/>
      <c r="I5" s="18">
        <f t="shared" si="0"/>
        <v>2</v>
      </c>
      <c r="J5" s="19"/>
    </row>
    <row r="6" spans="1:10" ht="44.5" customHeight="1" x14ac:dyDescent="0.35">
      <c r="A6" s="54"/>
      <c r="B6" s="26" t="s">
        <v>5</v>
      </c>
      <c r="C6" s="17" t="s">
        <v>8</v>
      </c>
      <c r="D6" s="17" t="s">
        <v>9</v>
      </c>
      <c r="E6" s="18">
        <v>49</v>
      </c>
      <c r="F6" s="18"/>
      <c r="G6" s="18"/>
      <c r="H6" s="18"/>
      <c r="I6" s="18">
        <f t="shared" si="0"/>
        <v>49</v>
      </c>
      <c r="J6" s="19"/>
    </row>
    <row r="7" spans="1:10" ht="132" customHeight="1" x14ac:dyDescent="0.35">
      <c r="A7" s="55"/>
      <c r="B7" s="26" t="s">
        <v>5</v>
      </c>
      <c r="C7" s="17" t="s">
        <v>10</v>
      </c>
      <c r="D7" s="17" t="s">
        <v>4</v>
      </c>
      <c r="E7" s="18">
        <f>95+94</f>
        <v>189</v>
      </c>
      <c r="F7" s="18"/>
      <c r="G7" s="18"/>
      <c r="H7" s="18"/>
      <c r="I7" s="18">
        <f t="shared" si="0"/>
        <v>189</v>
      </c>
      <c r="J7" s="19"/>
    </row>
    <row r="8" spans="1:10" ht="56.5" customHeight="1" x14ac:dyDescent="0.35">
      <c r="A8" s="25">
        <v>3</v>
      </c>
      <c r="B8" s="26" t="s">
        <v>13</v>
      </c>
      <c r="C8" s="17" t="s">
        <v>14</v>
      </c>
      <c r="D8" s="17" t="s">
        <v>9</v>
      </c>
      <c r="E8" s="18"/>
      <c r="F8" s="18"/>
      <c r="G8" s="18"/>
      <c r="H8" s="18"/>
      <c r="I8" s="18">
        <f t="shared" si="0"/>
        <v>0</v>
      </c>
      <c r="J8" s="19"/>
    </row>
    <row r="9" spans="1:10" ht="43.5" customHeight="1" x14ac:dyDescent="0.35">
      <c r="A9" s="45">
        <v>4</v>
      </c>
      <c r="B9" s="21" t="s">
        <v>15</v>
      </c>
      <c r="C9" s="20" t="s">
        <v>16</v>
      </c>
      <c r="D9" s="20" t="s">
        <v>17</v>
      </c>
      <c r="E9" s="21"/>
      <c r="F9" s="21"/>
      <c r="G9" s="21"/>
      <c r="H9" s="21"/>
      <c r="I9" s="21">
        <f t="shared" si="0"/>
        <v>0</v>
      </c>
      <c r="J9" s="46" t="s">
        <v>73</v>
      </c>
    </row>
    <row r="10" spans="1:10" ht="36" customHeight="1" x14ac:dyDescent="0.35">
      <c r="A10" s="53">
        <v>5</v>
      </c>
      <c r="B10" s="26" t="s">
        <v>18</v>
      </c>
      <c r="C10" s="17" t="s">
        <v>19</v>
      </c>
      <c r="D10" s="17" t="s">
        <v>9</v>
      </c>
      <c r="E10" s="18">
        <f>2*6+3*1+1*1</f>
        <v>16</v>
      </c>
      <c r="F10" s="18"/>
      <c r="G10" s="18"/>
      <c r="H10" s="18"/>
      <c r="I10" s="18">
        <f t="shared" si="0"/>
        <v>16</v>
      </c>
      <c r="J10" s="19" t="s">
        <v>20</v>
      </c>
    </row>
    <row r="11" spans="1:10" ht="36" customHeight="1" x14ac:dyDescent="0.35">
      <c r="A11" s="55"/>
      <c r="B11" s="26" t="s">
        <v>18</v>
      </c>
      <c r="C11" s="17" t="s">
        <v>21</v>
      </c>
      <c r="D11" s="17" t="s">
        <v>9</v>
      </c>
      <c r="E11" s="18">
        <f>3*2+2*1</f>
        <v>8</v>
      </c>
      <c r="F11" s="18"/>
      <c r="G11" s="18"/>
      <c r="H11" s="18"/>
      <c r="I11" s="18">
        <f t="shared" si="0"/>
        <v>8</v>
      </c>
      <c r="J11" s="19" t="s">
        <v>22</v>
      </c>
    </row>
    <row r="12" spans="1:10" ht="36" customHeight="1" x14ac:dyDescent="0.35">
      <c r="A12" s="25">
        <v>6</v>
      </c>
      <c r="B12" s="26" t="s">
        <v>23</v>
      </c>
      <c r="C12" s="17" t="s">
        <v>24</v>
      </c>
      <c r="D12" s="17" t="s">
        <v>9</v>
      </c>
      <c r="E12" s="18">
        <v>53</v>
      </c>
      <c r="F12" s="18"/>
      <c r="G12" s="18"/>
      <c r="H12" s="18">
        <v>3</v>
      </c>
      <c r="I12" s="18">
        <f t="shared" si="0"/>
        <v>56</v>
      </c>
      <c r="J12" s="19"/>
    </row>
    <row r="13" spans="1:10" ht="36" customHeight="1" x14ac:dyDescent="0.35">
      <c r="A13" s="25">
        <v>7</v>
      </c>
      <c r="B13" s="26" t="s">
        <v>66</v>
      </c>
      <c r="C13" s="17" t="s">
        <v>25</v>
      </c>
      <c r="D13" s="17" t="s">
        <v>9</v>
      </c>
      <c r="E13" s="18">
        <v>11</v>
      </c>
      <c r="F13" s="18">
        <v>2</v>
      </c>
      <c r="G13" s="18"/>
      <c r="H13" s="18"/>
      <c r="I13" s="18">
        <f t="shared" si="0"/>
        <v>13</v>
      </c>
      <c r="J13" s="19"/>
    </row>
    <row r="14" spans="1:10" ht="36" customHeight="1" x14ac:dyDescent="0.35">
      <c r="A14" s="25">
        <v>8</v>
      </c>
      <c r="B14" s="26" t="s">
        <v>26</v>
      </c>
      <c r="C14" s="17" t="s">
        <v>27</v>
      </c>
      <c r="D14" s="17" t="s">
        <v>28</v>
      </c>
      <c r="E14" s="18">
        <v>19</v>
      </c>
      <c r="F14" s="18"/>
      <c r="G14" s="18"/>
      <c r="H14" s="18">
        <v>5</v>
      </c>
      <c r="I14" s="18">
        <f t="shared" si="0"/>
        <v>24</v>
      </c>
      <c r="J14" s="19"/>
    </row>
    <row r="15" spans="1:10" ht="36" customHeight="1" x14ac:dyDescent="0.35">
      <c r="A15" s="25">
        <v>9</v>
      </c>
      <c r="B15" s="26" t="s">
        <v>67</v>
      </c>
      <c r="C15" s="17" t="s">
        <v>29</v>
      </c>
      <c r="D15" s="17" t="s">
        <v>17</v>
      </c>
      <c r="E15" s="18">
        <v>5</v>
      </c>
      <c r="F15" s="18">
        <v>2</v>
      </c>
      <c r="G15" s="18"/>
      <c r="H15" s="18"/>
      <c r="I15" s="18">
        <f t="shared" si="0"/>
        <v>7</v>
      </c>
      <c r="J15" s="19"/>
    </row>
    <row r="16" spans="1:10" ht="92.5" customHeight="1" x14ac:dyDescent="0.35">
      <c r="A16" s="25">
        <v>10</v>
      </c>
      <c r="B16" s="26" t="s">
        <v>30</v>
      </c>
      <c r="C16" s="17" t="s">
        <v>31</v>
      </c>
      <c r="D16" s="17" t="s">
        <v>17</v>
      </c>
      <c r="E16" s="18">
        <v>41</v>
      </c>
      <c r="F16" s="18"/>
      <c r="G16" s="18"/>
      <c r="H16" s="18"/>
      <c r="I16" s="18">
        <f t="shared" si="0"/>
        <v>41</v>
      </c>
      <c r="J16" s="19"/>
    </row>
    <row r="17" spans="1:10" ht="75.5" customHeight="1" x14ac:dyDescent="0.35">
      <c r="A17" s="25">
        <v>11</v>
      </c>
      <c r="B17" s="26" t="s">
        <v>32</v>
      </c>
      <c r="C17" s="17" t="s">
        <v>33</v>
      </c>
      <c r="D17" s="17" t="s">
        <v>17</v>
      </c>
      <c r="E17" s="18">
        <f>1*1+3*1+3*1</f>
        <v>7</v>
      </c>
      <c r="F17" s="18"/>
      <c r="G17" s="18"/>
      <c r="H17" s="18"/>
      <c r="I17" s="18">
        <f t="shared" si="0"/>
        <v>7</v>
      </c>
      <c r="J17" s="19"/>
    </row>
    <row r="18" spans="1:10" ht="36" customHeight="1" x14ac:dyDescent="0.35">
      <c r="A18" s="25">
        <v>12</v>
      </c>
      <c r="B18" s="26" t="s">
        <v>34</v>
      </c>
      <c r="C18" s="17" t="s">
        <v>35</v>
      </c>
      <c r="D18" s="17" t="s">
        <v>17</v>
      </c>
      <c r="E18" s="18">
        <v>2</v>
      </c>
      <c r="F18" s="18"/>
      <c r="G18" s="18"/>
      <c r="H18" s="18"/>
      <c r="I18" s="18">
        <f t="shared" si="0"/>
        <v>2</v>
      </c>
      <c r="J18" s="19" t="s">
        <v>36</v>
      </c>
    </row>
    <row r="19" spans="1:10" ht="37.5" customHeight="1" x14ac:dyDescent="0.35">
      <c r="A19" s="25">
        <v>13</v>
      </c>
      <c r="B19" s="26" t="s">
        <v>37</v>
      </c>
      <c r="C19" s="17" t="s">
        <v>38</v>
      </c>
      <c r="D19" s="17" t="s">
        <v>17</v>
      </c>
      <c r="E19" s="18">
        <v>4</v>
      </c>
      <c r="F19" s="18"/>
      <c r="G19" s="18"/>
      <c r="H19" s="18"/>
      <c r="I19" s="18">
        <f t="shared" si="0"/>
        <v>4</v>
      </c>
      <c r="J19" s="19"/>
    </row>
    <row r="20" spans="1:10" ht="36" customHeight="1" x14ac:dyDescent="0.35">
      <c r="A20" s="25">
        <v>14</v>
      </c>
      <c r="B20" s="26" t="s">
        <v>39</v>
      </c>
      <c r="C20" s="17" t="s">
        <v>40</v>
      </c>
      <c r="D20" s="17" t="s">
        <v>17</v>
      </c>
      <c r="E20" s="18">
        <v>0</v>
      </c>
      <c r="F20" s="18"/>
      <c r="G20" s="18"/>
      <c r="H20" s="18"/>
      <c r="I20" s="18">
        <f t="shared" si="0"/>
        <v>0</v>
      </c>
      <c r="J20" s="19"/>
    </row>
    <row r="21" spans="1:10" ht="36" customHeight="1" x14ac:dyDescent="0.35">
      <c r="A21" s="25">
        <v>15</v>
      </c>
      <c r="B21" s="26" t="s">
        <v>41</v>
      </c>
      <c r="C21" s="17" t="s">
        <v>42</v>
      </c>
      <c r="D21" s="17" t="s">
        <v>9</v>
      </c>
      <c r="E21" s="18"/>
      <c r="F21" s="18"/>
      <c r="G21" s="18"/>
      <c r="H21" s="18">
        <v>2</v>
      </c>
      <c r="I21" s="18">
        <f t="shared" si="0"/>
        <v>2</v>
      </c>
      <c r="J21" s="19" t="s">
        <v>43</v>
      </c>
    </row>
    <row r="22" spans="1:10" ht="36" customHeight="1" x14ac:dyDescent="0.35">
      <c r="A22" s="25">
        <v>16</v>
      </c>
      <c r="B22" s="26" t="s">
        <v>44</v>
      </c>
      <c r="C22" s="17" t="s">
        <v>45</v>
      </c>
      <c r="D22" s="17" t="s">
        <v>9</v>
      </c>
      <c r="E22" s="18">
        <v>5</v>
      </c>
      <c r="F22" s="18"/>
      <c r="G22" s="18"/>
      <c r="H22" s="18"/>
      <c r="I22" s="18">
        <f t="shared" si="0"/>
        <v>5</v>
      </c>
      <c r="J22" s="19"/>
    </row>
    <row r="23" spans="1:10" ht="36" customHeight="1" x14ac:dyDescent="0.35">
      <c r="A23" s="25">
        <v>17</v>
      </c>
      <c r="B23" s="26" t="s">
        <v>46</v>
      </c>
      <c r="C23" s="17" t="s">
        <v>47</v>
      </c>
      <c r="D23" s="17" t="s">
        <v>9</v>
      </c>
      <c r="E23" s="18">
        <v>6</v>
      </c>
      <c r="F23" s="18"/>
      <c r="G23" s="18"/>
      <c r="H23" s="18"/>
      <c r="I23" s="18">
        <f t="shared" si="0"/>
        <v>6</v>
      </c>
      <c r="J23" s="19"/>
    </row>
    <row r="24" spans="1:10" ht="56" customHeight="1" x14ac:dyDescent="0.35">
      <c r="A24" s="25">
        <v>18</v>
      </c>
      <c r="B24" s="26" t="s">
        <v>48</v>
      </c>
      <c r="C24" s="17" t="s">
        <v>49</v>
      </c>
      <c r="D24" s="17" t="s">
        <v>17</v>
      </c>
      <c r="E24" s="18"/>
      <c r="F24" s="18">
        <v>2</v>
      </c>
      <c r="G24" s="18"/>
      <c r="H24" s="18">
        <v>2</v>
      </c>
      <c r="I24" s="18">
        <f t="shared" si="0"/>
        <v>4</v>
      </c>
      <c r="J24" s="19" t="s">
        <v>50</v>
      </c>
    </row>
    <row r="25" spans="1:10" ht="36" customHeight="1" thickBot="1" x14ac:dyDescent="0.4">
      <c r="A25" s="27">
        <v>19</v>
      </c>
      <c r="B25" s="28" t="s">
        <v>51</v>
      </c>
      <c r="C25" s="44" t="s">
        <v>52</v>
      </c>
      <c r="D25" s="44" t="s">
        <v>28</v>
      </c>
      <c r="E25" s="28"/>
      <c r="F25" s="28"/>
      <c r="G25" s="28"/>
      <c r="H25" s="28"/>
      <c r="I25" s="28">
        <f t="shared" si="0"/>
        <v>0</v>
      </c>
      <c r="J25" s="46" t="s">
        <v>73</v>
      </c>
    </row>
    <row r="26" spans="1:10" ht="20.149999999999999" customHeight="1" thickBot="1" x14ac:dyDescent="0.4">
      <c r="A26" s="3"/>
      <c r="B26" s="60" t="s">
        <v>1</v>
      </c>
      <c r="C26" s="61"/>
      <c r="D26" s="62"/>
      <c r="E26" s="11">
        <f>SUM(E4:E25)</f>
        <v>484</v>
      </c>
      <c r="F26" s="11">
        <f>SUM(F4:F25)</f>
        <v>6</v>
      </c>
      <c r="G26" s="11">
        <f>SUM(G4:G25)</f>
        <v>0</v>
      </c>
      <c r="H26" s="12">
        <f>SUM(H4:H25)</f>
        <v>12</v>
      </c>
      <c r="I26" s="13">
        <f t="shared" si="0"/>
        <v>502</v>
      </c>
    </row>
    <row r="27" spans="1:10" ht="20.149999999999999" customHeight="1" thickTop="1" x14ac:dyDescent="0.35"/>
    <row r="28" spans="1:10" ht="17.5" x14ac:dyDescent="0.35">
      <c r="C28" s="41" t="s">
        <v>68</v>
      </c>
    </row>
    <row r="29" spans="1:10" ht="20" x14ac:dyDescent="0.4">
      <c r="C29" s="42" t="s">
        <v>69</v>
      </c>
    </row>
    <row r="30" spans="1:10" ht="16" x14ac:dyDescent="0.3">
      <c r="C30" s="43" t="s">
        <v>70</v>
      </c>
    </row>
    <row r="31" spans="1:10" x14ac:dyDescent="0.3">
      <c r="C31" s="1"/>
    </row>
    <row r="32" spans="1:10" x14ac:dyDescent="0.3">
      <c r="B32" s="1" t="s">
        <v>71</v>
      </c>
    </row>
    <row r="33" spans="1:10" ht="59" customHeight="1" x14ac:dyDescent="0.3">
      <c r="B33" s="63" t="s">
        <v>72</v>
      </c>
      <c r="C33" s="63"/>
      <c r="D33" s="63"/>
      <c r="E33" s="63"/>
      <c r="F33" s="63"/>
      <c r="G33" s="63"/>
      <c r="H33" s="63"/>
      <c r="I33" s="63"/>
      <c r="J33" s="63"/>
    </row>
    <row r="34" spans="1:10" x14ac:dyDescent="0.3">
      <c r="C34" s="2"/>
    </row>
    <row r="35" spans="1:10" ht="33.5" customHeight="1" x14ac:dyDescent="0.35">
      <c r="B35" s="57" t="s">
        <v>74</v>
      </c>
      <c r="C35" s="58"/>
      <c r="D35" s="58"/>
      <c r="E35" s="58"/>
      <c r="F35" s="58"/>
      <c r="G35" s="58"/>
      <c r="H35" s="58"/>
      <c r="I35" s="58"/>
      <c r="J35" s="59"/>
    </row>
    <row r="36" spans="1:10" ht="82.5" customHeight="1" x14ac:dyDescent="0.35">
      <c r="A36" s="22" t="s">
        <v>65</v>
      </c>
      <c r="B36" s="22" t="s">
        <v>64</v>
      </c>
      <c r="C36" s="22" t="s">
        <v>75</v>
      </c>
      <c r="D36" s="22" t="s">
        <v>76</v>
      </c>
      <c r="E36" s="22" t="s">
        <v>77</v>
      </c>
      <c r="F36" s="22" t="s">
        <v>78</v>
      </c>
      <c r="G36" s="22" t="s">
        <v>79</v>
      </c>
      <c r="H36" s="22" t="s">
        <v>80</v>
      </c>
      <c r="I36" s="22" t="s">
        <v>1</v>
      </c>
      <c r="J36" s="22" t="s">
        <v>81</v>
      </c>
    </row>
    <row r="37" spans="1:10" ht="93" x14ac:dyDescent="0.35">
      <c r="A37" s="33">
        <v>1</v>
      </c>
      <c r="B37" s="34" t="s">
        <v>2</v>
      </c>
      <c r="C37" s="35" t="s">
        <v>59</v>
      </c>
      <c r="D37" s="35" t="s">
        <v>4</v>
      </c>
      <c r="E37" s="11">
        <f>26</f>
        <v>26</v>
      </c>
      <c r="F37" s="11"/>
      <c r="G37" s="11"/>
      <c r="H37" s="11"/>
      <c r="I37" s="11">
        <f t="shared" ref="I37:I41" si="1">SUM(E37:H37)</f>
        <v>26</v>
      </c>
      <c r="J37" s="36" t="s">
        <v>54</v>
      </c>
    </row>
    <row r="38" spans="1:10" ht="31" x14ac:dyDescent="0.35">
      <c r="A38" s="30">
        <v>2</v>
      </c>
      <c r="B38" s="7" t="s">
        <v>55</v>
      </c>
      <c r="C38" s="5" t="s">
        <v>63</v>
      </c>
      <c r="D38" s="5" t="s">
        <v>28</v>
      </c>
      <c r="E38" s="49">
        <v>13</v>
      </c>
      <c r="F38" s="49"/>
      <c r="G38" s="49"/>
      <c r="H38" s="49"/>
      <c r="I38" s="49">
        <f t="shared" si="1"/>
        <v>13</v>
      </c>
      <c r="J38" s="29" t="s">
        <v>57</v>
      </c>
    </row>
    <row r="39" spans="1:10" ht="263.5" x14ac:dyDescent="0.35">
      <c r="A39" s="30">
        <v>3</v>
      </c>
      <c r="B39" s="7" t="s">
        <v>11</v>
      </c>
      <c r="C39" s="5" t="s">
        <v>60</v>
      </c>
      <c r="D39" s="5" t="s">
        <v>53</v>
      </c>
      <c r="E39" s="49">
        <f>4+8+10+10+10+10+10+10+10+10+10+6+4</f>
        <v>112</v>
      </c>
      <c r="F39" s="49"/>
      <c r="G39" s="49"/>
      <c r="H39" s="49"/>
      <c r="I39" s="49">
        <f t="shared" si="1"/>
        <v>112</v>
      </c>
      <c r="J39" s="29"/>
    </row>
    <row r="40" spans="1:10" ht="108.5" x14ac:dyDescent="0.35">
      <c r="A40" s="31">
        <v>4</v>
      </c>
      <c r="B40" s="8" t="s">
        <v>12</v>
      </c>
      <c r="C40" s="5" t="s">
        <v>58</v>
      </c>
      <c r="D40" s="9" t="s">
        <v>56</v>
      </c>
      <c r="E40" s="50">
        <v>8</v>
      </c>
      <c r="F40" s="50"/>
      <c r="G40" s="50"/>
      <c r="H40" s="50"/>
      <c r="I40" s="50">
        <f t="shared" si="1"/>
        <v>8</v>
      </c>
      <c r="J40" s="32"/>
    </row>
    <row r="41" spans="1:10" ht="77.5" x14ac:dyDescent="0.35">
      <c r="A41" s="31">
        <v>5</v>
      </c>
      <c r="B41" s="8" t="s">
        <v>13</v>
      </c>
      <c r="C41" s="9" t="s">
        <v>61</v>
      </c>
      <c r="D41" s="9" t="s">
        <v>9</v>
      </c>
      <c r="E41" s="50">
        <v>5</v>
      </c>
      <c r="F41" s="50"/>
      <c r="G41" s="50"/>
      <c r="H41" s="50"/>
      <c r="I41" s="50">
        <f t="shared" si="1"/>
        <v>5</v>
      </c>
      <c r="J41" s="32" t="s">
        <v>36</v>
      </c>
    </row>
    <row r="42" spans="1:10" ht="93.5" thickBot="1" x14ac:dyDescent="0.4">
      <c r="A42" s="33">
        <v>6</v>
      </c>
      <c r="B42" s="34" t="s">
        <v>15</v>
      </c>
      <c r="C42" s="37" t="s">
        <v>62</v>
      </c>
      <c r="D42" s="37" t="s">
        <v>9</v>
      </c>
      <c r="E42" s="51">
        <v>0</v>
      </c>
      <c r="F42" s="51"/>
      <c r="G42" s="51"/>
      <c r="H42" s="51"/>
      <c r="I42" s="51">
        <f t="shared" ref="I42:I43" si="2">SUM(E42:H42)</f>
        <v>0</v>
      </c>
      <c r="J42" s="38"/>
    </row>
    <row r="43" spans="1:10" ht="18.5" thickBot="1" x14ac:dyDescent="0.4">
      <c r="A43" s="39"/>
      <c r="B43" s="56" t="s">
        <v>1</v>
      </c>
      <c r="C43" s="56"/>
      <c r="D43" s="56"/>
      <c r="E43" s="52">
        <f>SUM(E37:E42)</f>
        <v>164</v>
      </c>
      <c r="F43" s="47"/>
      <c r="G43" s="47"/>
      <c r="H43" s="47"/>
      <c r="I43" s="48">
        <f t="shared" si="2"/>
        <v>164</v>
      </c>
      <c r="J43" s="40"/>
    </row>
  </sheetData>
  <mergeCells count="7">
    <mergeCell ref="A5:A7"/>
    <mergeCell ref="A10:A11"/>
    <mergeCell ref="B43:D43"/>
    <mergeCell ref="B35:J35"/>
    <mergeCell ref="B2:J2"/>
    <mergeCell ref="B26:D26"/>
    <mergeCell ref="B33:J33"/>
  </mergeCells>
  <pageMargins left="0.31496062992125984" right="0.31496062992125984" top="0.15748031496062992" bottom="0.15748031496062992" header="0.31496062992125984" footer="0.31496062992125984"/>
  <pageSetup paperSize="9" scale="43" orientation="landscape" r:id="rId1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Wykaz obiektów</vt:lpstr>
      <vt:lpstr>'Wykaz obiektów'!Obszar_wydruku</vt:lpstr>
      <vt:lpstr>'Wykaz obiektów'!Tytuły_wydruku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2021-03-03T03:00:51Z</dcterms:modified>
</cp:coreProperties>
</file>